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CSLaptop\TEG\Assets\"/>
    </mc:Choice>
  </mc:AlternateContent>
  <bookViews>
    <workbookView xWindow="0" yWindow="0" windowWidth="21600" windowHeight="9105"/>
  </bookViews>
  <sheets>
    <sheet name="Primary" sheetId="3" r:id="rId1"/>
    <sheet name="Secondary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3" l="1"/>
  <c r="I2" i="3" s="1"/>
  <c r="H3" i="3"/>
  <c r="I3" i="3" s="1"/>
  <c r="K3" i="3" s="1"/>
  <c r="H5" i="3"/>
  <c r="I5" i="3" s="1"/>
  <c r="K5" i="3" s="1"/>
  <c r="H6" i="3"/>
  <c r="I6" i="3" s="1"/>
  <c r="H7" i="3"/>
  <c r="I7" i="3" s="1"/>
  <c r="K7" i="3" s="1"/>
  <c r="H8" i="3"/>
  <c r="I8" i="3" s="1"/>
  <c r="K8" i="3" s="1"/>
  <c r="H10" i="3"/>
  <c r="I10" i="3" s="1"/>
  <c r="H9" i="3"/>
  <c r="I9" i="3" s="1"/>
  <c r="H15" i="3"/>
  <c r="I15" i="3" s="1"/>
  <c r="H4" i="3"/>
  <c r="I4" i="3" s="1"/>
  <c r="K4" i="3" s="1"/>
  <c r="H13" i="3"/>
  <c r="I13" i="3" s="1"/>
  <c r="K13" i="3" s="1"/>
  <c r="H16" i="3"/>
  <c r="I16" i="3" s="1"/>
  <c r="H14" i="3"/>
  <c r="I14" i="3" s="1"/>
  <c r="K14" i="3" s="1"/>
  <c r="H11" i="3"/>
  <c r="I11" i="3" s="1"/>
  <c r="K11" i="3" s="1"/>
  <c r="H12" i="3"/>
  <c r="I12" i="3" s="1"/>
  <c r="K12" i="3" s="1"/>
  <c r="G4" i="3"/>
  <c r="G3" i="3"/>
  <c r="G9" i="3"/>
  <c r="G7" i="3"/>
  <c r="G8" i="3"/>
  <c r="G5" i="3"/>
  <c r="G11" i="3"/>
  <c r="G14" i="3"/>
  <c r="G13" i="3"/>
  <c r="G12" i="3"/>
  <c r="G15" i="3"/>
  <c r="G2" i="3"/>
  <c r="G10" i="3"/>
  <c r="G16" i="3"/>
  <c r="G6" i="3"/>
  <c r="J9" i="3" l="1"/>
  <c r="K9" i="3"/>
  <c r="J6" i="3"/>
  <c r="K6" i="3"/>
  <c r="J10" i="3"/>
  <c r="K10" i="3"/>
  <c r="J16" i="3"/>
  <c r="K16" i="3"/>
  <c r="J15" i="3"/>
  <c r="K15" i="3"/>
  <c r="J12" i="3"/>
  <c r="J14" i="3"/>
  <c r="J8" i="3"/>
  <c r="J13" i="3"/>
  <c r="J4" i="3"/>
  <c r="J7" i="3"/>
  <c r="J3" i="3"/>
  <c r="J11" i="3"/>
  <c r="J2" i="3"/>
  <c r="K2" i="3"/>
  <c r="J5" i="3"/>
</calcChain>
</file>

<file path=xl/sharedStrings.xml><?xml version="1.0" encoding="utf-8"?>
<sst xmlns="http://schemas.openxmlformats.org/spreadsheetml/2006/main" count="77" uniqueCount="30">
  <si>
    <t>Table Name</t>
  </si>
  <si>
    <t>Index Name</t>
  </si>
  <si>
    <t>index_id</t>
  </si>
  <si>
    <t>Total Writes</t>
  </si>
  <si>
    <t>Total Reads</t>
  </si>
  <si>
    <t>Difference</t>
  </si>
  <si>
    <t>Read%</t>
  </si>
  <si>
    <t>Reads Secondary</t>
  </si>
  <si>
    <t>Reads</t>
  </si>
  <si>
    <t>Writes</t>
  </si>
  <si>
    <t>Final Difference</t>
  </si>
  <si>
    <t>Total Read %</t>
  </si>
  <si>
    <t>tbl1</t>
  </si>
  <si>
    <t>idxtbl1_t1</t>
  </si>
  <si>
    <t>tbl2</t>
  </si>
  <si>
    <t>idxtbl1_t2</t>
  </si>
  <si>
    <t>idxtbl1_t3</t>
  </si>
  <si>
    <t>idxtbl1_t4</t>
  </si>
  <si>
    <t>idxtbl1_t5</t>
  </si>
  <si>
    <t>idxtbl1_t6</t>
  </si>
  <si>
    <t>idxtbl1_t7</t>
  </si>
  <si>
    <t>idxtbl1_t8</t>
  </si>
  <si>
    <t>tbl3</t>
  </si>
  <si>
    <t>idxtbl2_t1</t>
  </si>
  <si>
    <t>idxtbl2_t2</t>
  </si>
  <si>
    <t>idxtbl2_t3</t>
  </si>
  <si>
    <t>idxtbl2_t4</t>
  </si>
  <si>
    <t>idxtbl2_t5</t>
  </si>
  <si>
    <t>idxtbl3_t1</t>
  </si>
  <si>
    <t>idxtbl3_t2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</si>
</sst>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9" fontId="1" fillId="0" borderId="0" xfId="1" applyFont="1"/>
    <xf numFmtId="0" fontId="3" fillId="0" borderId="0" xfId="0" applyFont="1"/>
    <xf numFmtId="0" fontId="3" fillId="0" borderId="0" xfId="0" applyNumberFormat="1" applyFont="1"/>
    <xf numFmtId="164" fontId="3" fillId="0" borderId="0" xfId="1" applyNumberFormat="1" applyFont="1" applyFill="1"/>
  </cellXfs>
  <cellStyles count="2">
    <cellStyle name="Normal" xfId="0" builtinId="0"/>
    <cellStyle name="Percent" xfId="1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Primary" displayName="Primary" ref="A1:K16" totalsRowShown="0" headerRowDxfId="16" dataDxfId="15">
  <sortState ref="A4:K272">
    <sortCondition ref="K1:K272"/>
  </sortState>
  <tableColumns count="11">
    <tableColumn id="12" name="Table Name" dataDxfId="14"/>
    <tableColumn id="1" name="Index Name" dataDxfId="13"/>
    <tableColumn id="2" name="index_id" dataDxfId="12"/>
    <tableColumn id="3" name="Writes" dataDxfId="11"/>
    <tableColumn id="4" name="Reads" dataDxfId="10"/>
    <tableColumn id="5" name="Difference" dataDxfId="9"/>
    <tableColumn id="6" name="Read%" dataDxfId="8" dataCellStyle="Percent">
      <calculatedColumnFormula>E2/D2</calculatedColumnFormula>
    </tableColumn>
    <tableColumn id="8" name="Reads Secondary" dataDxfId="7">
      <calculatedColumnFormula>VLOOKUP(Primary[Index Name],Secondary[[Index Name]:[Difference]],4,FALSE)</calculatedColumnFormula>
    </tableColumn>
    <tableColumn id="9" name="Total Reads" dataDxfId="6">
      <calculatedColumnFormula>Primary[[#This Row],[Reads]]+_xlfn.IFNA(Primary[[#This Row],[Reads Secondary]],0)</calculatedColumnFormula>
    </tableColumn>
    <tableColumn id="10" name="Final Difference" dataDxfId="1">
      <calculatedColumnFormula>Primary[[#This Row],[Writes]]-Primary[[#This Row],[Total Reads]]</calculatedColumnFormula>
    </tableColumn>
    <tableColumn id="11" name="Total Read %" dataDxfId="0">
      <calculatedColumnFormula>Primary[[#This Row],[Total Reads]]/(Primary[[#This Row],[Total Reads]]+Primary[[#This Row],[Writes]])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Secondary" displayName="Secondary" ref="A1:F394" totalsRowShown="0">
  <autoFilter ref="A1:F394"/>
  <tableColumns count="6">
    <tableColumn id="1" name="Table Name"/>
    <tableColumn id="2" name="Index Name"/>
    <tableColumn id="3" name="index_id"/>
    <tableColumn id="4" name="Total Writes"/>
    <tableColumn id="5" name="Total Reads"/>
    <tableColumn id="6" name="Differe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39" customWidth="1"/>
    <col min="2" max="2" width="30.140625" customWidth="1"/>
    <col min="3" max="3" width="11.85546875" customWidth="1"/>
    <col min="4" max="4" width="11.42578125" customWidth="1"/>
    <col min="5" max="5" width="10.5703125" customWidth="1"/>
    <col min="11" max="11" width="11.855468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9</v>
      </c>
      <c r="E1" s="1" t="s">
        <v>8</v>
      </c>
      <c r="F1" s="1" t="s">
        <v>5</v>
      </c>
      <c r="G1" s="2" t="s">
        <v>6</v>
      </c>
      <c r="H1" s="3" t="s">
        <v>7</v>
      </c>
      <c r="I1" s="3" t="s">
        <v>4</v>
      </c>
      <c r="J1" s="3" t="s">
        <v>10</v>
      </c>
      <c r="K1" s="2" t="s">
        <v>11</v>
      </c>
    </row>
    <row r="2" spans="1:11" x14ac:dyDescent="0.25">
      <c r="A2" s="1" t="s">
        <v>12</v>
      </c>
      <c r="B2" s="1" t="s">
        <v>13</v>
      </c>
      <c r="C2" s="1">
        <v>1</v>
      </c>
      <c r="D2" s="1">
        <v>48376</v>
      </c>
      <c r="E2" s="1">
        <v>6</v>
      </c>
      <c r="F2" s="1">
        <v>48370</v>
      </c>
      <c r="G2" s="2">
        <f t="shared" ref="G2:G16" si="0">E2/D2</f>
        <v>1.2402844385645776E-4</v>
      </c>
      <c r="H2" s="3">
        <f>VLOOKUP(Primary[Index Name],Secondary[[Index Name]:[Difference]],4,FALSE)</f>
        <v>2333</v>
      </c>
      <c r="I2" s="3">
        <f>Primary[[#This Row],[Reads]]+_xlfn.IFNA(Primary[[#This Row],[Reads Secondary]],0)</f>
        <v>2339</v>
      </c>
      <c r="J2" s="4">
        <f>Primary[[#This Row],[Writes]]-Primary[[#This Row],[Total Reads]]</f>
        <v>46037</v>
      </c>
      <c r="K2" s="5">
        <f>Primary[[#This Row],[Total Reads]]/(Primary[[#This Row],[Total Reads]]+Primary[[#This Row],[Writes]])</f>
        <v>4.6120477176377794E-2</v>
      </c>
    </row>
    <row r="3" spans="1:11" x14ac:dyDescent="0.25">
      <c r="A3" s="1" t="s">
        <v>12</v>
      </c>
      <c r="B3" s="1" t="s">
        <v>15</v>
      </c>
      <c r="C3" s="1">
        <v>2</v>
      </c>
      <c r="D3" s="1">
        <v>137541</v>
      </c>
      <c r="E3" s="1">
        <v>0</v>
      </c>
      <c r="F3" s="1">
        <v>137541</v>
      </c>
      <c r="G3" s="2">
        <f t="shared" si="0"/>
        <v>0</v>
      </c>
      <c r="H3" s="3">
        <f>VLOOKUP(Primary[Index Name],Secondary[[Index Name]:[Difference]],4,FALSE)</f>
        <v>1634</v>
      </c>
      <c r="I3" s="3">
        <f>Primary[[#This Row],[Reads]]+_xlfn.IFNA(Primary[[#This Row],[Reads Secondary]],0)</f>
        <v>1634</v>
      </c>
      <c r="J3" s="4">
        <f>Primary[[#This Row],[Writes]]-Primary[[#This Row],[Total Reads]]</f>
        <v>135907</v>
      </c>
      <c r="K3" s="5">
        <f>Primary[[#This Row],[Total Reads]]/(Primary[[#This Row],[Total Reads]]+Primary[[#This Row],[Writes]])</f>
        <v>1.1740614334470989E-2</v>
      </c>
    </row>
    <row r="4" spans="1:11" x14ac:dyDescent="0.25">
      <c r="A4" s="1" t="s">
        <v>12</v>
      </c>
      <c r="B4" s="1" t="s">
        <v>16</v>
      </c>
      <c r="C4" s="1">
        <v>3</v>
      </c>
      <c r="D4" s="1">
        <v>141929</v>
      </c>
      <c r="E4" s="1">
        <v>0</v>
      </c>
      <c r="F4" s="1">
        <v>141929</v>
      </c>
      <c r="G4" s="2">
        <f t="shared" si="0"/>
        <v>0</v>
      </c>
      <c r="H4" s="3">
        <f>VLOOKUP(Primary[Index Name],Secondary[[Index Name]:[Difference]],4,FALSE)</f>
        <v>821917</v>
      </c>
      <c r="I4" s="3">
        <f>Primary[[#This Row],[Reads]]+_xlfn.IFNA(Primary[[#This Row],[Reads Secondary]],0)</f>
        <v>821917</v>
      </c>
      <c r="J4" s="4">
        <f>Primary[[#This Row],[Writes]]-Primary[[#This Row],[Total Reads]]</f>
        <v>-679988</v>
      </c>
      <c r="K4" s="5">
        <f>Primary[[#This Row],[Total Reads]]/(Primary[[#This Row],[Total Reads]]+Primary[[#This Row],[Writes]])</f>
        <v>0.85274722310410589</v>
      </c>
    </row>
    <row r="5" spans="1:11" x14ac:dyDescent="0.25">
      <c r="A5" s="1" t="s">
        <v>12</v>
      </c>
      <c r="B5" s="1" t="s">
        <v>17</v>
      </c>
      <c r="C5" s="1">
        <v>4</v>
      </c>
      <c r="D5" s="1">
        <v>47087</v>
      </c>
      <c r="E5" s="1">
        <v>0</v>
      </c>
      <c r="F5" s="1">
        <v>47087</v>
      </c>
      <c r="G5" s="2">
        <f t="shared" si="0"/>
        <v>0</v>
      </c>
      <c r="H5" s="3">
        <f>VLOOKUP(Primary[Index Name],Secondary[[Index Name]:[Difference]],4,FALSE)</f>
        <v>2141</v>
      </c>
      <c r="I5" s="3">
        <f>Primary[[#This Row],[Reads]]+_xlfn.IFNA(Primary[[#This Row],[Reads Secondary]],0)</f>
        <v>2141</v>
      </c>
      <c r="J5" s="4">
        <f>Primary[[#This Row],[Writes]]-Primary[[#This Row],[Total Reads]]</f>
        <v>44946</v>
      </c>
      <c r="K5" s="5">
        <f>Primary[[#This Row],[Total Reads]]/(Primary[[#This Row],[Total Reads]]+Primary[[#This Row],[Writes]])</f>
        <v>4.3491508897375478E-2</v>
      </c>
    </row>
    <row r="6" spans="1:11" x14ac:dyDescent="0.25">
      <c r="A6" s="1" t="s">
        <v>12</v>
      </c>
      <c r="B6" s="1" t="s">
        <v>18</v>
      </c>
      <c r="C6" s="1">
        <v>5</v>
      </c>
      <c r="D6" s="1">
        <v>45464</v>
      </c>
      <c r="E6" s="1">
        <v>19</v>
      </c>
      <c r="F6" s="1">
        <v>45445</v>
      </c>
      <c r="G6" s="2">
        <f t="shared" si="0"/>
        <v>4.1791307408059122E-4</v>
      </c>
      <c r="H6" s="3">
        <f>VLOOKUP(Primary[Index Name],Secondary[[Index Name]:[Difference]],4,FALSE)</f>
        <v>1618045</v>
      </c>
      <c r="I6" s="3">
        <f>Primary[[#This Row],[Reads]]+_xlfn.IFNA(Primary[[#This Row],[Reads Secondary]],0)</f>
        <v>1618064</v>
      </c>
      <c r="J6" s="4">
        <f>Primary[[#This Row],[Writes]]-Primary[[#This Row],[Total Reads]]</f>
        <v>-1572600</v>
      </c>
      <c r="K6" s="5">
        <f>Primary[[#This Row],[Total Reads]]/(Primary[[#This Row],[Total Reads]]+Primary[[#This Row],[Writes]])</f>
        <v>0.97267013239332312</v>
      </c>
    </row>
    <row r="7" spans="1:11" x14ac:dyDescent="0.25">
      <c r="A7" s="1" t="s">
        <v>12</v>
      </c>
      <c r="B7" s="1" t="s">
        <v>19</v>
      </c>
      <c r="C7" s="1">
        <v>6</v>
      </c>
      <c r="D7" s="1">
        <v>61605</v>
      </c>
      <c r="E7" s="1">
        <v>0</v>
      </c>
      <c r="F7" s="1">
        <v>61605</v>
      </c>
      <c r="G7" s="2">
        <f t="shared" si="0"/>
        <v>0</v>
      </c>
      <c r="H7" s="3">
        <f>VLOOKUP(Primary[Index Name],Secondary[[Index Name]:[Difference]],4,FALSE)</f>
        <v>554</v>
      </c>
      <c r="I7" s="3">
        <f>Primary[[#This Row],[Reads]]+_xlfn.IFNA(Primary[[#This Row],[Reads Secondary]],0)</f>
        <v>554</v>
      </c>
      <c r="J7" s="4">
        <f>Primary[[#This Row],[Writes]]-Primary[[#This Row],[Total Reads]]</f>
        <v>61051</v>
      </c>
      <c r="K7" s="5">
        <f>Primary[[#This Row],[Total Reads]]/(Primary[[#This Row],[Total Reads]]+Primary[[#This Row],[Writes]])</f>
        <v>8.9126272945188947E-3</v>
      </c>
    </row>
    <row r="8" spans="1:11" x14ac:dyDescent="0.25">
      <c r="A8" s="1" t="s">
        <v>12</v>
      </c>
      <c r="B8" s="1" t="s">
        <v>20</v>
      </c>
      <c r="C8" s="1">
        <v>7</v>
      </c>
      <c r="D8" s="1">
        <v>50266</v>
      </c>
      <c r="E8" s="1">
        <v>0</v>
      </c>
      <c r="F8" s="1">
        <v>50266</v>
      </c>
      <c r="G8" s="2">
        <f t="shared" si="0"/>
        <v>0</v>
      </c>
      <c r="H8" s="3">
        <f>VLOOKUP(Primary[Index Name],Secondary[[Index Name]:[Difference]],4,FALSE)</f>
        <v>90258</v>
      </c>
      <c r="I8" s="3">
        <f>Primary[[#This Row],[Reads]]+_xlfn.IFNA(Primary[[#This Row],[Reads Secondary]],0)</f>
        <v>90258</v>
      </c>
      <c r="J8" s="4">
        <f>Primary[[#This Row],[Writes]]-Primary[[#This Row],[Total Reads]]</f>
        <v>-39992</v>
      </c>
      <c r="K8" s="5">
        <f>Primary[[#This Row],[Total Reads]]/(Primary[[#This Row],[Total Reads]]+Primary[[#This Row],[Writes]])</f>
        <v>0.64229597791124649</v>
      </c>
    </row>
    <row r="9" spans="1:11" x14ac:dyDescent="0.25">
      <c r="A9" s="1" t="s">
        <v>12</v>
      </c>
      <c r="B9" s="1" t="s">
        <v>21</v>
      </c>
      <c r="C9" s="1">
        <v>8</v>
      </c>
      <c r="D9" s="1">
        <v>109542</v>
      </c>
      <c r="E9" s="1">
        <v>0</v>
      </c>
      <c r="F9" s="1">
        <v>109542</v>
      </c>
      <c r="G9" s="2">
        <f t="shared" si="0"/>
        <v>0</v>
      </c>
      <c r="H9" s="3">
        <f>VLOOKUP(Primary[Index Name],Secondary[[Index Name]:[Difference]],4,FALSE)</f>
        <v>4261</v>
      </c>
      <c r="I9" s="3">
        <f>Primary[[#This Row],[Reads]]+_xlfn.IFNA(Primary[[#This Row],[Reads Secondary]],0)</f>
        <v>4261</v>
      </c>
      <c r="J9" s="4">
        <f>Primary[[#This Row],[Writes]]-Primary[[#This Row],[Total Reads]]</f>
        <v>105281</v>
      </c>
      <c r="K9" s="5">
        <f>Primary[[#This Row],[Total Reads]]/(Primary[[#This Row],[Total Reads]]+Primary[[#This Row],[Writes]])</f>
        <v>3.7441895204871574E-2</v>
      </c>
    </row>
    <row r="10" spans="1:11" x14ac:dyDescent="0.25">
      <c r="A10" s="1" t="s">
        <v>14</v>
      </c>
      <c r="B10" s="1" t="s">
        <v>23</v>
      </c>
      <c r="C10" s="1">
        <v>9</v>
      </c>
      <c r="D10" s="1">
        <v>36141</v>
      </c>
      <c r="E10" s="1">
        <v>9</v>
      </c>
      <c r="F10" s="1">
        <v>36132</v>
      </c>
      <c r="G10" s="2">
        <f t="shared" si="0"/>
        <v>2.4902465344069064E-4</v>
      </c>
      <c r="H10" s="3">
        <f>VLOOKUP(Primary[Index Name],Secondary[[Index Name]:[Difference]],4,FALSE)</f>
        <v>166</v>
      </c>
      <c r="I10" s="3">
        <f>Primary[[#This Row],[Reads]]+_xlfn.IFNA(Primary[[#This Row],[Reads Secondary]],0)</f>
        <v>175</v>
      </c>
      <c r="J10" s="4">
        <f>Primary[[#This Row],[Writes]]-Primary[[#This Row],[Total Reads]]</f>
        <v>35966</v>
      </c>
      <c r="K10" s="5">
        <f>Primary[[#This Row],[Total Reads]]/(Primary[[#This Row],[Total Reads]]+Primary[[#This Row],[Writes]])</f>
        <v>4.8188126445643797E-3</v>
      </c>
    </row>
    <row r="11" spans="1:11" x14ac:dyDescent="0.25">
      <c r="A11" s="1" t="s">
        <v>14</v>
      </c>
      <c r="B11" s="1" t="s">
        <v>24</v>
      </c>
      <c r="C11" s="1">
        <v>10</v>
      </c>
      <c r="D11" s="1">
        <v>93332</v>
      </c>
      <c r="E11" s="1">
        <v>1</v>
      </c>
      <c r="F11" s="1">
        <v>93331</v>
      </c>
      <c r="G11" s="2">
        <f t="shared" si="0"/>
        <v>1.0714438777696825E-5</v>
      </c>
      <c r="H11" s="3">
        <f>VLOOKUP(Primary[Index Name],Secondary[[Index Name]:[Difference]],4,FALSE)</f>
        <v>17558</v>
      </c>
      <c r="I11" s="3">
        <f>Primary[[#This Row],[Reads]]+_xlfn.IFNA(Primary[[#This Row],[Reads Secondary]],0)</f>
        <v>17559</v>
      </c>
      <c r="J11" s="4">
        <f>Primary[[#This Row],[Writes]]-Primary[[#This Row],[Total Reads]]</f>
        <v>75773</v>
      </c>
      <c r="K11" s="5">
        <f>Primary[[#This Row],[Total Reads]]/(Primary[[#This Row],[Total Reads]]+Primary[[#This Row],[Writes]])</f>
        <v>0.15834468081268993</v>
      </c>
    </row>
    <row r="12" spans="1:11" x14ac:dyDescent="0.25">
      <c r="A12" s="1" t="s">
        <v>14</v>
      </c>
      <c r="B12" s="1" t="s">
        <v>25</v>
      </c>
      <c r="C12" s="1">
        <v>11</v>
      </c>
      <c r="D12" s="1">
        <v>54583</v>
      </c>
      <c r="E12" s="1">
        <v>3</v>
      </c>
      <c r="F12" s="1">
        <v>54580</v>
      </c>
      <c r="G12" s="2">
        <f t="shared" si="0"/>
        <v>5.4962167707894399E-5</v>
      </c>
      <c r="H12" s="3">
        <f>VLOOKUP(Primary[Index Name],Secondary[[Index Name]:[Difference]],4,FALSE)</f>
        <v>4631</v>
      </c>
      <c r="I12" s="3">
        <f>Primary[[#This Row],[Reads]]+_xlfn.IFNA(Primary[[#This Row],[Reads Secondary]],0)</f>
        <v>4634</v>
      </c>
      <c r="J12" s="4">
        <f>Primary[[#This Row],[Writes]]-Primary[[#This Row],[Total Reads]]</f>
        <v>49949</v>
      </c>
      <c r="K12" s="5">
        <f>Primary[[#This Row],[Total Reads]]/(Primary[[#This Row],[Total Reads]]+Primary[[#This Row],[Writes]])</f>
        <v>7.8254555279733864E-2</v>
      </c>
    </row>
    <row r="13" spans="1:11" x14ac:dyDescent="0.25">
      <c r="A13" s="1" t="s">
        <v>14</v>
      </c>
      <c r="B13" s="1" t="s">
        <v>26</v>
      </c>
      <c r="C13" s="1">
        <v>12</v>
      </c>
      <c r="D13" s="1">
        <v>112439</v>
      </c>
      <c r="E13" s="1">
        <v>4</v>
      </c>
      <c r="F13" s="1">
        <v>112435</v>
      </c>
      <c r="G13" s="2">
        <f t="shared" si="0"/>
        <v>3.5574845027081351E-5</v>
      </c>
      <c r="H13" s="3">
        <f>VLOOKUP(Primary[Index Name],Secondary[[Index Name]:[Difference]],4,FALSE)</f>
        <v>1306</v>
      </c>
      <c r="I13" s="3">
        <f>Primary[[#This Row],[Reads]]+_xlfn.IFNA(Primary[[#This Row],[Reads Secondary]],0)</f>
        <v>1310</v>
      </c>
      <c r="J13" s="4">
        <f>Primary[[#This Row],[Writes]]-Primary[[#This Row],[Total Reads]]</f>
        <v>111129</v>
      </c>
      <c r="K13" s="5">
        <f>Primary[[#This Row],[Total Reads]]/(Primary[[#This Row],[Total Reads]]+Primary[[#This Row],[Writes]])</f>
        <v>1.1516584761184714E-2</v>
      </c>
    </row>
    <row r="14" spans="1:11" x14ac:dyDescent="0.25">
      <c r="A14" s="1" t="s">
        <v>14</v>
      </c>
      <c r="B14" s="1" t="s">
        <v>27</v>
      </c>
      <c r="C14" s="1">
        <v>13</v>
      </c>
      <c r="D14" s="1">
        <v>110546</v>
      </c>
      <c r="E14" s="1">
        <v>2</v>
      </c>
      <c r="F14" s="1">
        <v>110544</v>
      </c>
      <c r="G14" s="2">
        <f t="shared" si="0"/>
        <v>1.8092015993342137E-5</v>
      </c>
      <c r="H14" s="3">
        <f>VLOOKUP(Primary[Index Name],Secondary[[Index Name]:[Difference]],4,FALSE)</f>
        <v>21333</v>
      </c>
      <c r="I14" s="3">
        <f>Primary[[#This Row],[Reads]]+_xlfn.IFNA(Primary[[#This Row],[Reads Secondary]],0)</f>
        <v>21335</v>
      </c>
      <c r="J14" s="4">
        <f>Primary[[#This Row],[Writes]]-Primary[[#This Row],[Total Reads]]</f>
        <v>89211</v>
      </c>
      <c r="K14" s="5">
        <f>Primary[[#This Row],[Total Reads]]/(Primary[[#This Row],[Total Reads]]+Primary[[#This Row],[Writes]])</f>
        <v>0.16177463015900698</v>
      </c>
    </row>
    <row r="15" spans="1:11" x14ac:dyDescent="0.25">
      <c r="A15" s="1" t="s">
        <v>22</v>
      </c>
      <c r="B15" s="1" t="s">
        <v>28</v>
      </c>
      <c r="C15" s="1">
        <v>14</v>
      </c>
      <c r="D15" s="1">
        <v>103417</v>
      </c>
      <c r="E15" s="1">
        <v>8</v>
      </c>
      <c r="F15" s="1">
        <v>103409</v>
      </c>
      <c r="G15" s="2">
        <f t="shared" si="0"/>
        <v>7.735672084860323E-5</v>
      </c>
      <c r="H15" s="3">
        <f>VLOOKUP(Primary[Index Name],Secondary[[Index Name]:[Difference]],4,FALSE)</f>
        <v>1</v>
      </c>
      <c r="I15" s="3">
        <f>Primary[[#This Row],[Reads]]+_xlfn.IFNA(Primary[[#This Row],[Reads Secondary]],0)</f>
        <v>9</v>
      </c>
      <c r="J15" s="4">
        <f>Primary[[#This Row],[Writes]]-Primary[[#This Row],[Total Reads]]</f>
        <v>103408</v>
      </c>
      <c r="K15" s="5">
        <f>Primary[[#This Row],[Total Reads]]/(Primary[[#This Row],[Total Reads]]+Primary[[#This Row],[Writes]])</f>
        <v>8.7018738034923526E-5</v>
      </c>
    </row>
    <row r="16" spans="1:11" x14ac:dyDescent="0.25">
      <c r="A16" s="1" t="s">
        <v>22</v>
      </c>
      <c r="B16" s="1" t="s">
        <v>29</v>
      </c>
      <c r="C16" s="1">
        <v>15</v>
      </c>
      <c r="D16" s="1">
        <v>73125</v>
      </c>
      <c r="E16" s="1">
        <v>20</v>
      </c>
      <c r="F16" s="1">
        <v>73105</v>
      </c>
      <c r="G16" s="2">
        <f t="shared" si="0"/>
        <v>2.7350427350427353E-4</v>
      </c>
      <c r="H16" s="3">
        <f>VLOOKUP(Primary[Index Name],Secondary[[Index Name]:[Difference]],4,FALSE)</f>
        <v>821367</v>
      </c>
      <c r="I16" s="3">
        <f>Primary[[#This Row],[Reads]]+_xlfn.IFNA(Primary[[#This Row],[Reads Secondary]],0)</f>
        <v>821387</v>
      </c>
      <c r="J16" s="4">
        <f>Primary[[#This Row],[Writes]]-Primary[[#This Row],[Total Reads]]</f>
        <v>-748262</v>
      </c>
      <c r="K16" s="5">
        <f>Primary[[#This Row],[Total Reads]]/(Primary[[#This Row],[Total Reads]]+Primary[[#This Row],[Writes]])</f>
        <v>0.91825151591035115</v>
      </c>
    </row>
  </sheetData>
  <sortState ref="A2:H272">
    <sortCondition ref="B1"/>
  </sortState>
  <conditionalFormatting sqref="K2:K16">
    <cfRule type="cellIs" dxfId="2" priority="2" operator="lessThan">
      <formula>0.05</formula>
    </cfRule>
    <cfRule type="cellIs" dxfId="3" priority="1" operator="lessThan">
      <formula>0.05</formula>
    </cfRule>
  </conditionalFormatting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7" sqref="B17"/>
    </sheetView>
  </sheetViews>
  <sheetFormatPr defaultRowHeight="15" x14ac:dyDescent="0.25"/>
  <cols>
    <col min="1" max="1" width="27.85546875" bestFit="1" customWidth="1"/>
    <col min="2" max="2" width="53.5703125" bestFit="1" customWidth="1"/>
    <col min="3" max="3" width="10.85546875" customWidth="1"/>
    <col min="4" max="4" width="14" customWidth="1"/>
    <col min="5" max="5" width="13.28515625" customWidth="1"/>
    <col min="6" max="6" width="12.5703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 t="s">
        <v>12</v>
      </c>
      <c r="B2" s="1" t="s">
        <v>13</v>
      </c>
      <c r="C2" s="1">
        <v>1</v>
      </c>
      <c r="D2">
        <v>0</v>
      </c>
      <c r="E2">
        <v>2333</v>
      </c>
      <c r="F2">
        <v>-2333</v>
      </c>
    </row>
    <row r="3" spans="1:6" x14ac:dyDescent="0.25">
      <c r="A3" s="1" t="s">
        <v>12</v>
      </c>
      <c r="B3" s="1" t="s">
        <v>15</v>
      </c>
      <c r="C3" s="1">
        <v>2</v>
      </c>
      <c r="D3">
        <v>0</v>
      </c>
      <c r="E3">
        <v>1634</v>
      </c>
      <c r="F3">
        <v>-1634</v>
      </c>
    </row>
    <row r="4" spans="1:6" x14ac:dyDescent="0.25">
      <c r="A4" s="1" t="s">
        <v>12</v>
      </c>
      <c r="B4" s="1" t="s">
        <v>16</v>
      </c>
      <c r="C4" s="1">
        <v>3</v>
      </c>
      <c r="D4">
        <v>0</v>
      </c>
      <c r="E4">
        <v>821917</v>
      </c>
      <c r="F4">
        <v>-821917</v>
      </c>
    </row>
    <row r="5" spans="1:6" x14ac:dyDescent="0.25">
      <c r="A5" s="1" t="s">
        <v>12</v>
      </c>
      <c r="B5" s="1" t="s">
        <v>17</v>
      </c>
      <c r="C5" s="1">
        <v>4</v>
      </c>
      <c r="D5">
        <v>0</v>
      </c>
      <c r="E5">
        <v>2141</v>
      </c>
      <c r="F5">
        <v>-2141</v>
      </c>
    </row>
    <row r="6" spans="1:6" x14ac:dyDescent="0.25">
      <c r="A6" s="1" t="s">
        <v>12</v>
      </c>
      <c r="B6" s="1" t="s">
        <v>18</v>
      </c>
      <c r="C6" s="1">
        <v>5</v>
      </c>
      <c r="D6">
        <v>0</v>
      </c>
      <c r="E6">
        <v>1618045</v>
      </c>
      <c r="F6">
        <v>-1618045</v>
      </c>
    </row>
    <row r="7" spans="1:6" x14ac:dyDescent="0.25">
      <c r="A7" s="1" t="s">
        <v>12</v>
      </c>
      <c r="B7" s="1" t="s">
        <v>19</v>
      </c>
      <c r="C7" s="1">
        <v>6</v>
      </c>
      <c r="D7">
        <v>0</v>
      </c>
      <c r="E7">
        <v>554</v>
      </c>
      <c r="F7">
        <v>-554</v>
      </c>
    </row>
    <row r="8" spans="1:6" x14ac:dyDescent="0.25">
      <c r="A8" s="1" t="s">
        <v>12</v>
      </c>
      <c r="B8" s="1" t="s">
        <v>20</v>
      </c>
      <c r="C8" s="1">
        <v>7</v>
      </c>
      <c r="D8">
        <v>0</v>
      </c>
      <c r="E8">
        <v>90258</v>
      </c>
      <c r="F8">
        <v>-90258</v>
      </c>
    </row>
    <row r="9" spans="1:6" x14ac:dyDescent="0.25">
      <c r="A9" s="1" t="s">
        <v>12</v>
      </c>
      <c r="B9" s="1" t="s">
        <v>21</v>
      </c>
      <c r="C9" s="1">
        <v>8</v>
      </c>
      <c r="D9">
        <v>0</v>
      </c>
      <c r="E9">
        <v>4261</v>
      </c>
      <c r="F9">
        <v>-4261</v>
      </c>
    </row>
    <row r="10" spans="1:6" x14ac:dyDescent="0.25">
      <c r="A10" s="1" t="s">
        <v>14</v>
      </c>
      <c r="B10" s="1" t="s">
        <v>23</v>
      </c>
      <c r="C10" s="1">
        <v>9</v>
      </c>
      <c r="D10">
        <v>0</v>
      </c>
      <c r="E10">
        <v>166</v>
      </c>
      <c r="F10">
        <v>-166</v>
      </c>
    </row>
    <row r="11" spans="1:6" x14ac:dyDescent="0.25">
      <c r="A11" s="1" t="s">
        <v>14</v>
      </c>
      <c r="B11" s="1" t="s">
        <v>24</v>
      </c>
      <c r="C11" s="1">
        <v>10</v>
      </c>
      <c r="D11">
        <v>0</v>
      </c>
      <c r="E11">
        <v>17558</v>
      </c>
      <c r="F11">
        <v>-17558</v>
      </c>
    </row>
    <row r="12" spans="1:6" x14ac:dyDescent="0.25">
      <c r="A12" s="1" t="s">
        <v>14</v>
      </c>
      <c r="B12" s="1" t="s">
        <v>25</v>
      </c>
      <c r="C12" s="1">
        <v>11</v>
      </c>
      <c r="D12">
        <v>0</v>
      </c>
      <c r="E12">
        <v>4631</v>
      </c>
      <c r="F12">
        <v>-4631</v>
      </c>
    </row>
    <row r="13" spans="1:6" x14ac:dyDescent="0.25">
      <c r="A13" s="1" t="s">
        <v>14</v>
      </c>
      <c r="B13" s="1" t="s">
        <v>26</v>
      </c>
      <c r="C13" s="1">
        <v>12</v>
      </c>
      <c r="D13">
        <v>0</v>
      </c>
      <c r="E13">
        <v>1306</v>
      </c>
      <c r="F13">
        <v>-1306</v>
      </c>
    </row>
    <row r="14" spans="1:6" x14ac:dyDescent="0.25">
      <c r="A14" s="1" t="s">
        <v>14</v>
      </c>
      <c r="B14" s="1" t="s">
        <v>27</v>
      </c>
      <c r="C14" s="1">
        <v>13</v>
      </c>
      <c r="D14">
        <v>0</v>
      </c>
      <c r="E14">
        <v>21333</v>
      </c>
      <c r="F14">
        <v>-21333</v>
      </c>
    </row>
    <row r="15" spans="1:6" x14ac:dyDescent="0.25">
      <c r="A15" s="1" t="s">
        <v>22</v>
      </c>
      <c r="B15" s="1" t="s">
        <v>28</v>
      </c>
      <c r="C15" s="1">
        <v>14</v>
      </c>
      <c r="D15">
        <v>0</v>
      </c>
      <c r="E15">
        <v>1</v>
      </c>
      <c r="F15">
        <v>-1</v>
      </c>
    </row>
    <row r="16" spans="1:6" x14ac:dyDescent="0.25">
      <c r="A16" s="1" t="s">
        <v>22</v>
      </c>
      <c r="B16" s="1" t="s">
        <v>29</v>
      </c>
      <c r="C16" s="1">
        <v>15</v>
      </c>
      <c r="D16">
        <v>0</v>
      </c>
      <c r="E16">
        <v>821367</v>
      </c>
      <c r="F16">
        <v>-821367</v>
      </c>
    </row>
  </sheetData>
  <sortState ref="A2:F394">
    <sortCondition ref="B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Primary</vt:lpstr>
      <vt:lpstr>Secondary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Veerendra Thati</dc:creator>
  <cp:lastModifiedBy>Veerendra  Thati</cp:lastModifiedBy>
  <dcterms:created xsi:type="dcterms:W3CDTF">2016-08-30T05:09:17Z</dcterms:created>
  <dcterms:modified xsi:type="dcterms:W3CDTF">2016-08-31T08:01:09Z</dcterms:modified>
</cp:coreProperties>
</file>